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2" windowWidth="1902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<sst xmlns="http://schemas.openxmlformats.org/spreadsheetml/2006/main" count="56" uniqueCount="41">
  <si>
    <t>Factor</t>
  </si>
  <si>
    <t>Quantity</t>
  </si>
  <si>
    <t>VA Ungrounded</t>
  </si>
  <si>
    <t>VA Neutral</t>
  </si>
  <si>
    <t>General lighting load (3va per sq ft)</t>
  </si>
  <si>
    <t>Small Appliance  @1500va each</t>
  </si>
  <si>
    <t>Laundry Circuit    @1500va</t>
  </si>
  <si>
    <t>Total General lighting load</t>
  </si>
  <si>
    <t>Neutral load: First 3000 at 100%</t>
  </si>
  <si>
    <t>Neutral load:Next at 35%</t>
  </si>
  <si>
    <t>Net computed Neutral load</t>
  </si>
  <si>
    <t xml:space="preserve">Oven </t>
  </si>
  <si>
    <t>Range (or cooktop)</t>
  </si>
  <si>
    <t>Appliances (Nameplate Rating)</t>
  </si>
  <si>
    <t>Dishwasher</t>
  </si>
  <si>
    <t>Garbage Disposer</t>
  </si>
  <si>
    <t>Microwave</t>
  </si>
  <si>
    <t>Freezer</t>
  </si>
  <si>
    <t xml:space="preserve"> </t>
  </si>
  <si>
    <t>Total Load</t>
  </si>
  <si>
    <t>Balance at 40%</t>
  </si>
  <si>
    <t>First 10,000VA at 100%</t>
  </si>
  <si>
    <t>Subtotal</t>
  </si>
  <si>
    <t>Other Loads (add largest only)</t>
  </si>
  <si>
    <t>A/C or heat pump compressors @ 100%</t>
  </si>
  <si>
    <t>Heating Units (3 or less @ 65%)</t>
  </si>
  <si>
    <t>Heating units (4 or more @ 40%)</t>
  </si>
  <si>
    <t>Total Volt-Amp</t>
  </si>
  <si>
    <t>VA/volts = Amps</t>
  </si>
  <si>
    <t>Dryer  (Nameplate or 5000VA whichever is greater)</t>
  </si>
  <si>
    <t>Well pump          (240v)</t>
  </si>
  <si>
    <t>Water heater       (240v)</t>
  </si>
  <si>
    <t>(240v)</t>
  </si>
  <si>
    <t>(120v)</t>
  </si>
  <si>
    <t>Electric Furnace or Thermal storage @ 100%</t>
  </si>
  <si>
    <r>
      <t>Heat pumps with backup heat strips @ 65</t>
    </r>
    <r>
      <rPr>
        <sz val="10"/>
        <rFont val="Arial"/>
        <family val="0"/>
      </rPr>
      <t>%</t>
    </r>
  </si>
  <si>
    <t>Exhaust fans</t>
  </si>
  <si>
    <t>Hydro massage tub</t>
  </si>
  <si>
    <t>LOAD in VA</t>
  </si>
  <si>
    <t>The Division of Building Safety provides the information contained in this calculation sheet for your convenience only. The figures used in this form are an estimate and provided only to illustrate how to complete the form. Actual figures are likely to vary. Please ensure the information provided using this form is accurate and complete. The Division of Building Safety may not be held liable for any incorrect information submitted with this form.</t>
  </si>
  <si>
    <t>Optional Load Calculation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</si>
</sst>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00_);\(0.000\)"/>
    <numFmt numFmtId="166" formatCode="yyyy\-mm\-dd"/>
    <numFmt numFmtId="167" formatCode="&quot;Yes&quot;;&quot;Yes&quot;;&quot;No&quot;"/>
    <numFmt numFmtId="168" formatCode="&quot;True&quot;;&quot;True&quot;;&quot;False&quot;"/>
    <numFmt numFmtId="169" formatCode="&quot;On&quot;;&quot;On&quot;;&quot;Off&quot;"/>
    <numFmt numFmtId="170" formatCode="[$€-2]\ #,##0.00_);[Red]\([$€-2]\ #,##0.00\)"/>
  </numFmts>
  <fonts count="6">
    <font>
      <sz val="10"/>
      <name val="Arial"/>
      <family val="0"/>
    </font>
    <font>
      <b/>
      <sz val="10"/>
      <name val="Arial"/>
      <family val="2"/>
    </font>
    <font>
      <sz val="8"/>
      <name val="Arial"/>
      <family val="0"/>
    </font>
    <font>
      <sz val="7"/>
      <name val="Arial"/>
      <family val="0"/>
    </font>
    <font>
      <sz val="9"/>
      <name val="Arial"/>
      <family val="2"/>
    </font>
    <font>
      <sz val="24"/>
      <name val="Arial"/>
      <family val="0"/>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ck"/>
      <right style="thick"/>
      <top style="thick"/>
      <bottom style="thick"/>
    </border>
    <border>
      <left style="thin"/>
      <right>
        <color indexed="63"/>
      </right>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style="thick"/>
    </border>
    <border>
      <left>
        <color indexed="63"/>
      </left>
      <right>
        <color indexed="63"/>
      </right>
      <top style="thin"/>
      <bottom style="thick"/>
    </border>
    <border>
      <left style="thin"/>
      <right style="thin"/>
      <top style="thin"/>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Border="1"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0" fillId="0" borderId="2" xfId="0" applyBorder="1" applyAlignment="1">
      <alignment/>
    </xf>
    <xf numFmtId="0" fontId="1" fillId="0" borderId="3" xfId="0" applyFont="1" applyBorder="1" applyAlignment="1">
      <alignment/>
    </xf>
    <xf numFmtId="0" fontId="0" fillId="0" borderId="3" xfId="0" applyBorder="1" applyAlignment="1">
      <alignment/>
    </xf>
    <xf numFmtId="0" fontId="0" fillId="0" borderId="0" xfId="0" applyAlignment="1" applyProtection="1">
      <alignment/>
      <protection locked="0"/>
    </xf>
    <xf numFmtId="0" fontId="0" fillId="0" borderId="1" xfId="0" applyBorder="1" applyAlignment="1" applyProtection="1">
      <alignment/>
      <protection locked="0"/>
    </xf>
    <xf numFmtId="1" fontId="0" fillId="0" borderId="1" xfId="0" applyNumberFormat="1" applyBorder="1" applyAlignment="1" applyProtection="1">
      <alignment/>
      <protection locked="0"/>
    </xf>
    <xf numFmtId="1" fontId="0" fillId="0" borderId="4" xfId="0" applyNumberFormat="1" applyBorder="1" applyAlignment="1">
      <alignment/>
    </xf>
    <xf numFmtId="1" fontId="0" fillId="0" borderId="0" xfId="0" applyNumberFormat="1" applyAlignment="1">
      <alignment/>
    </xf>
    <xf numFmtId="1" fontId="0" fillId="0" borderId="1" xfId="0" applyNumberFormat="1" applyBorder="1" applyAlignment="1">
      <alignment/>
    </xf>
    <xf numFmtId="1" fontId="0" fillId="0" borderId="2" xfId="0" applyNumberFormat="1" applyBorder="1" applyAlignment="1">
      <alignment/>
    </xf>
    <xf numFmtId="0" fontId="0" fillId="0" borderId="5" xfId="0" applyBorder="1" applyAlignment="1" applyProtection="1">
      <alignment/>
      <protection locked="0"/>
    </xf>
    <xf numFmtId="1" fontId="0" fillId="0" borderId="6" xfId="0" applyNumberFormat="1" applyBorder="1" applyAlignment="1">
      <alignment/>
    </xf>
    <xf numFmtId="0" fontId="0" fillId="0" borderId="6" xfId="0" applyBorder="1" applyAlignment="1">
      <alignment/>
    </xf>
    <xf numFmtId="1" fontId="0" fillId="0" borderId="7" xfId="0" applyNumberFormat="1"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1" fontId="0" fillId="0" borderId="10" xfId="0" applyNumberFormat="1" applyBorder="1" applyAlignment="1">
      <alignment/>
    </xf>
    <xf numFmtId="0" fontId="2" fillId="0" borderId="0" xfId="0" applyFont="1" applyAlignment="1">
      <alignment/>
    </xf>
    <xf numFmtId="0" fontId="2" fillId="0" borderId="0" xfId="0" applyFont="1" applyAlignment="1">
      <alignment/>
    </xf>
    <xf numFmtId="0" fontId="2" fillId="0" borderId="0" xfId="0" applyNumberFormat="1" applyFont="1" applyAlignment="1">
      <alignment/>
    </xf>
    <xf numFmtId="0" fontId="0" fillId="0" borderId="0" xfId="0" applyAlignment="1">
      <alignment wrapText="1"/>
    </xf>
    <xf numFmtId="0" fontId="2" fillId="0" borderId="0" xfId="0" applyFont="1" applyAlignment="1">
      <alignment horizontal="center" wrapText="1"/>
    </xf>
    <xf numFmtId="0" fontId="0" fillId="0" borderId="11" xfId="0" applyFont="1" applyBorder="1" applyAlignment="1">
      <alignment horizontal="left" vertical="center" wrapText="1"/>
    </xf>
    <xf numFmtId="0" fontId="0" fillId="0" borderId="3"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5"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54"/>
  <sheetViews>
    <sheetView tabSelected="1" workbookViewId="0" topLeftCell="A1">
      <selection activeCell="B4" sqref="B4"/>
    </sheetView>
  </sheetViews>
  <sheetFormatPr defaultColWidth="9.140625" defaultRowHeight="12.75"/>
  <cols>
    <col min="1" max="1" width="32.00390625" style="0" customWidth="1"/>
    <col min="2" max="2" width="14.8515625" style="0" customWidth="1"/>
    <col min="3" max="3" width="18.8515625" style="0" customWidth="1"/>
    <col min="4" max="4" width="0.13671875" style="0" customWidth="1"/>
    <col min="5" max="5" width="16.7109375" style="0" customWidth="1"/>
  </cols>
  <sheetData>
    <row r="1" spans="1:5" ht="30">
      <c r="A1" s="36" t="s">
        <v>40</v>
      </c>
      <c r="B1" s="36"/>
      <c r="C1" s="36"/>
      <c r="D1" s="36"/>
      <c r="E1" s="36"/>
    </row>
    <row r="2" spans="1:5" ht="12.75">
      <c r="A2" s="1" t="s">
        <v>0</v>
      </c>
      <c r="B2" s="1" t="s">
        <v>1</v>
      </c>
      <c r="C2" s="1" t="s">
        <v>2</v>
      </c>
      <c r="E2" s="1" t="s">
        <v>3</v>
      </c>
    </row>
    <row r="4" spans="1:5" ht="12.75">
      <c r="A4" t="s">
        <v>4</v>
      </c>
      <c r="B4" s="17">
        <v>0</v>
      </c>
      <c r="C4" s="2">
        <f>PRODUCT(B4,3)</f>
        <v>0</v>
      </c>
      <c r="D4" s="2"/>
      <c r="E4" s="2">
        <f>PRODUCT(B4,3)</f>
        <v>0</v>
      </c>
    </row>
    <row r="5" spans="1:5" ht="12.75">
      <c r="A5" t="s">
        <v>5</v>
      </c>
      <c r="B5" s="17">
        <v>0</v>
      </c>
      <c r="C5" s="2">
        <f>PRODUCT(B5,1500)</f>
        <v>0</v>
      </c>
      <c r="D5" s="2"/>
      <c r="E5" s="2">
        <f>PRODUCT(B5,1500)</f>
        <v>0</v>
      </c>
    </row>
    <row r="6" spans="1:5" ht="12.75">
      <c r="A6" t="s">
        <v>6</v>
      </c>
      <c r="B6" s="17">
        <v>0</v>
      </c>
      <c r="C6" s="2">
        <f>PRODUCT(B6,1500)</f>
        <v>0</v>
      </c>
      <c r="D6" s="2"/>
      <c r="E6" s="2">
        <f>PRODUCT(B6,1500)</f>
        <v>0</v>
      </c>
    </row>
    <row r="7" spans="1:5" ht="12.75">
      <c r="A7" t="s">
        <v>7</v>
      </c>
      <c r="C7" s="2">
        <f>SUM(C4:C6)</f>
        <v>0</v>
      </c>
      <c r="D7" s="2"/>
      <c r="E7" s="2">
        <f>SUM(E4:E6)</f>
        <v>0</v>
      </c>
    </row>
    <row r="8" spans="1:5" ht="12.75">
      <c r="A8" t="s">
        <v>8</v>
      </c>
      <c r="B8" t="s">
        <v>18</v>
      </c>
      <c r="E8" s="2">
        <v>3000</v>
      </c>
    </row>
    <row r="9" spans="1:5" ht="13.5" thickBot="1">
      <c r="A9" t="s">
        <v>9</v>
      </c>
      <c r="B9" t="s">
        <v>18</v>
      </c>
      <c r="E9" s="16">
        <f>SUM(E7-E8)*0.35</f>
        <v>-1050</v>
      </c>
    </row>
    <row r="10" spans="1:5" ht="14.25" thickBot="1" thickTop="1">
      <c r="A10" t="s">
        <v>10</v>
      </c>
      <c r="E10" s="13">
        <f>SUM(E8:E9)</f>
        <v>1950</v>
      </c>
    </row>
    <row r="11" spans="1:5" ht="13.5" thickTop="1">
      <c r="A11" s="8" t="s">
        <v>13</v>
      </c>
      <c r="B11" s="9"/>
      <c r="C11" s="9"/>
      <c r="D11" s="9"/>
      <c r="E11" s="3"/>
    </row>
    <row r="12" spans="1:5" ht="12.75">
      <c r="A12" t="s">
        <v>12</v>
      </c>
      <c r="B12" t="s">
        <v>18</v>
      </c>
      <c r="C12" s="11" t="s">
        <v>18</v>
      </c>
      <c r="D12" s="2"/>
      <c r="E12" s="15">
        <f>SUM(C12)*0.7</f>
        <v>0</v>
      </c>
    </row>
    <row r="13" spans="1:5" ht="12.75">
      <c r="A13" t="s">
        <v>11</v>
      </c>
      <c r="C13" s="11"/>
      <c r="D13" s="2"/>
      <c r="E13" s="15">
        <f>SUM(C13)*0.7</f>
        <v>0</v>
      </c>
    </row>
    <row r="14" spans="1:5" ht="12.75">
      <c r="A14" t="s">
        <v>29</v>
      </c>
      <c r="C14" s="12"/>
      <c r="D14" s="2"/>
      <c r="E14" s="15">
        <f>SUM(C14)*0.7</f>
        <v>0</v>
      </c>
    </row>
    <row r="15" spans="1:5" ht="12.75">
      <c r="A15" t="s">
        <v>30</v>
      </c>
      <c r="C15" s="11" t="s">
        <v>18</v>
      </c>
      <c r="D15" s="2"/>
      <c r="E15" s="15"/>
    </row>
    <row r="16" spans="1:5" ht="12.75">
      <c r="A16" t="s">
        <v>31</v>
      </c>
      <c r="C16" s="11" t="s">
        <v>18</v>
      </c>
      <c r="D16" s="2"/>
      <c r="E16" s="15" t="s">
        <v>18</v>
      </c>
    </row>
    <row r="17" spans="1:5" ht="12.75">
      <c r="A17" s="10" t="s">
        <v>32</v>
      </c>
      <c r="C17" s="11"/>
      <c r="D17" s="2"/>
      <c r="E17" s="15" t="s">
        <v>18</v>
      </c>
    </row>
    <row r="18" spans="1:5" ht="12.75">
      <c r="A18" t="s">
        <v>14</v>
      </c>
      <c r="C18" s="11" t="s">
        <v>18</v>
      </c>
      <c r="D18" s="2"/>
      <c r="E18" s="15">
        <f aca="true" t="shared" si="0" ref="E18:E25">SUM(C18)</f>
        <v>0</v>
      </c>
    </row>
    <row r="19" spans="1:5" ht="12.75">
      <c r="A19" t="s">
        <v>15</v>
      </c>
      <c r="C19" s="11" t="s">
        <v>18</v>
      </c>
      <c r="D19" s="2"/>
      <c r="E19" s="15">
        <f t="shared" si="0"/>
        <v>0</v>
      </c>
    </row>
    <row r="20" spans="1:5" ht="12.75">
      <c r="A20" t="s">
        <v>16</v>
      </c>
      <c r="C20" s="11" t="s">
        <v>18</v>
      </c>
      <c r="D20" s="2"/>
      <c r="E20" s="15">
        <f t="shared" si="0"/>
        <v>0</v>
      </c>
    </row>
    <row r="21" spans="1:5" ht="12.75">
      <c r="A21" t="s">
        <v>17</v>
      </c>
      <c r="C21" s="11" t="s">
        <v>18</v>
      </c>
      <c r="D21" s="2"/>
      <c r="E21" s="15">
        <f t="shared" si="0"/>
        <v>0</v>
      </c>
    </row>
    <row r="22" spans="1:5" ht="12.75">
      <c r="A22" t="s">
        <v>36</v>
      </c>
      <c r="C22" s="11"/>
      <c r="D22" s="2"/>
      <c r="E22" s="15">
        <f>SUM(C22)</f>
        <v>0</v>
      </c>
    </row>
    <row r="23" spans="1:5" ht="12.75">
      <c r="A23" s="10" t="s">
        <v>37</v>
      </c>
      <c r="C23" s="11"/>
      <c r="D23" s="2"/>
      <c r="E23" s="15">
        <f t="shared" si="0"/>
        <v>0</v>
      </c>
    </row>
    <row r="24" spans="1:5" ht="12.75">
      <c r="A24" s="10" t="s">
        <v>33</v>
      </c>
      <c r="C24" s="11"/>
      <c r="D24" s="2"/>
      <c r="E24" s="15">
        <f>SUM(C24)</f>
        <v>0</v>
      </c>
    </row>
    <row r="25" spans="1:5" ht="12.75">
      <c r="A25" s="10" t="s">
        <v>33</v>
      </c>
      <c r="C25" s="11"/>
      <c r="D25" s="2"/>
      <c r="E25" s="15">
        <f t="shared" si="0"/>
        <v>0</v>
      </c>
    </row>
    <row r="26" spans="1:5" ht="13.5" thickBot="1">
      <c r="A26" s="21" t="s">
        <v>19</v>
      </c>
      <c r="B26" s="22"/>
      <c r="C26" s="23">
        <f>SUM(C7:C25)</f>
        <v>0</v>
      </c>
      <c r="D26" s="23"/>
      <c r="E26" s="24"/>
    </row>
    <row r="27" spans="1:5" ht="13.5" thickTop="1">
      <c r="A27" t="s">
        <v>21</v>
      </c>
      <c r="C27" s="20">
        <v>10000</v>
      </c>
      <c r="E27" s="14"/>
    </row>
    <row r="28" spans="1:5" ht="13.5" thickBot="1">
      <c r="A28" t="s">
        <v>20</v>
      </c>
      <c r="B28" t="s">
        <v>18</v>
      </c>
      <c r="C28" s="16">
        <f>SUM(C26-10000)*0.4</f>
        <v>-4000</v>
      </c>
      <c r="E28" s="14"/>
    </row>
    <row r="29" spans="1:5" ht="13.5" thickBot="1">
      <c r="A29" t="s">
        <v>22</v>
      </c>
      <c r="C29" s="18">
        <f>SUM(C27:C28)</f>
        <v>6000</v>
      </c>
      <c r="D29" s="19"/>
      <c r="E29" s="18">
        <f>SUM(E10:E28)</f>
        <v>1950</v>
      </c>
    </row>
    <row r="31" spans="1:2" ht="12.75">
      <c r="A31" s="1" t="s">
        <v>23</v>
      </c>
      <c r="B31" s="1" t="s">
        <v>38</v>
      </c>
    </row>
    <row r="32" spans="1:3" ht="12.75">
      <c r="A32" s="4" t="s">
        <v>24</v>
      </c>
      <c r="B32" s="11"/>
      <c r="C32" s="15">
        <f>SUM(B32)</f>
        <v>0</v>
      </c>
    </row>
    <row r="33" spans="1:3" ht="12.75">
      <c r="A33" s="4" t="s">
        <v>34</v>
      </c>
      <c r="B33" s="11" t="s">
        <v>18</v>
      </c>
      <c r="C33" s="15">
        <f>SUM(B33)</f>
        <v>0</v>
      </c>
    </row>
    <row r="34" spans="1:5" ht="12.75">
      <c r="A34" s="5" t="s">
        <v>35</v>
      </c>
      <c r="B34" s="11" t="s">
        <v>18</v>
      </c>
      <c r="C34" s="15">
        <f>SUM(B34)*0.65</f>
        <v>0</v>
      </c>
      <c r="E34" s="3"/>
    </row>
    <row r="35" spans="1:3" ht="12.75">
      <c r="A35" s="6" t="s">
        <v>25</v>
      </c>
      <c r="B35" s="11"/>
      <c r="C35" s="15">
        <f>SUM(B35*0.65)</f>
        <v>0</v>
      </c>
    </row>
    <row r="36" spans="1:3" ht="12.75">
      <c r="A36" s="6" t="s">
        <v>26</v>
      </c>
      <c r="B36" s="11"/>
      <c r="C36" s="15">
        <f>SUM(B36*0.4)</f>
        <v>0</v>
      </c>
    </row>
    <row r="38" spans="1:5" ht="13.5" thickBot="1">
      <c r="A38" s="1"/>
      <c r="B38" s="1" t="s">
        <v>27</v>
      </c>
      <c r="C38" s="7">
        <f>SUM(C29:C37)</f>
        <v>6000</v>
      </c>
      <c r="D38" s="7"/>
      <c r="E38" s="7">
        <f>SUM(E29)</f>
        <v>1950</v>
      </c>
    </row>
    <row r="39" spans="2:5" ht="14.25" thickBot="1" thickTop="1">
      <c r="B39" s="1" t="s">
        <v>28</v>
      </c>
      <c r="C39" s="13">
        <f>SUM(C38/240)</f>
        <v>25</v>
      </c>
      <c r="D39" s="13"/>
      <c r="E39" s="13">
        <f>SUM(E29/240)*0.7</f>
        <v>5.6875</v>
      </c>
    </row>
    <row r="40" ht="13.5" thickTop="1"/>
    <row r="41" spans="1:5" ht="12.75" customHeight="1">
      <c r="A41" s="30" t="s">
        <v>39</v>
      </c>
      <c r="B41" s="31"/>
      <c r="C41" s="31"/>
      <c r="D41" s="31"/>
      <c r="E41" s="32"/>
    </row>
    <row r="42" spans="1:5" ht="63.75" customHeight="1">
      <c r="A42" s="33"/>
      <c r="B42" s="34"/>
      <c r="C42" s="34"/>
      <c r="D42" s="34"/>
      <c r="E42" s="35"/>
    </row>
    <row r="43" spans="1:5" ht="12.75">
      <c r="A43" s="29"/>
      <c r="B43" s="29"/>
      <c r="C43" s="29"/>
      <c r="D43" s="29"/>
      <c r="E43" s="29"/>
    </row>
    <row r="44" spans="1:5" ht="12.75">
      <c r="A44" s="29"/>
      <c r="B44" s="29"/>
      <c r="C44" s="29"/>
      <c r="D44" s="29"/>
      <c r="E44" s="29"/>
    </row>
    <row r="45" spans="1:5" ht="12.75">
      <c r="A45" s="29"/>
      <c r="B45" s="29"/>
      <c r="C45" s="29"/>
      <c r="D45" s="29"/>
      <c r="E45" s="29"/>
    </row>
    <row r="48" ht="12.75">
      <c r="A48" s="28"/>
    </row>
    <row r="51" ht="12.75">
      <c r="A51" s="26"/>
    </row>
    <row r="52" ht="12.75">
      <c r="A52" s="27"/>
    </row>
    <row r="53" ht="12.75">
      <c r="A53" s="25"/>
    </row>
    <row r="54" ht="12.75">
      <c r="A54" s="25"/>
    </row>
  </sheetData>
  <sheetProtection password="808D" sheet="1" objects="1" scenarios="1" selectLockedCells="1"/>
  <mergeCells count="2">
    <mergeCell ref="A41:E42"/>
    <mergeCell ref="A1:E1"/>
  </mergeCells>
  <dataValidations count="1">
    <dataValidation type="whole" allowBlank="1" showInputMessage="1" showErrorMessage="1" sqref="C14">
      <formula1>5000</formula1>
      <formula2>100000</formula2>
    </dataValidation>
  </dataValidations>
  <printOptions/>
  <pageMargins left="0.3937007874015748" right="0.3937007874015748" top="0.984251968503937" bottom="0.7874015748031497" header="0.5118110236220472"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Division of Building Safety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rfoster</dc:creator>
  <cp:keywords/>
  <dc:description/>
  <cp:lastModifiedBy>Jan Maupin</cp:lastModifiedBy>
  <cp:lastPrinted>2009-04-13T18:42:05Z</cp:lastPrinted>
  <dcterms:created xsi:type="dcterms:W3CDTF">2008-07-22T15:46:31Z</dcterms:created>
  <dcterms:modified xsi:type="dcterms:W3CDTF">2009-04-13T18:43:12Z</dcterms:modified>
  <cp:category/>
  <cp:version/>
  <cp:contentType/>
  <cp:contentStatus/>
</cp:coreProperties>
</file>